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<sst xmlns="http://schemas.openxmlformats.org/spreadsheetml/2006/main" count="46" uniqueCount="46">
  <si>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</si>
  <si>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UAP013</t>
  </si>
  <si>
    <t xml:space="preserve">Ud</t>
  </si>
  <si>
    <t xml:space="preserve">Pozo de visita prefabricado de polietileno.</t>
  </si>
  <si>
    <r>
      <rPr>
        <sz val="8.25"/>
        <color rgb="FF000000"/>
        <rFont val="Arial"/>
        <family val="2"/>
      </rPr>
      <t xml:space="preserve">Pozo de visita, monobloque, de polietileno de alta densidad, de 800 mm de diámetro nominal y 3,5 m de altura nominal, sobre solera de 30 cm de espesor de concreto reforzado f'c=280 kg/cm² (4000 psi), clase de exposición F0 S1 P1 C1, tamaño máximo del agregado 19 mm (3/4"), consistencia blanda, encastre del cuerpo del colector 10 cm en dicha solera, ligeramente armada con electromalla tipo 6x6 2/2 de acero Grado 70 y losa alrededor de la boca del cono de 150x150 cm y 20 cm de espesor de concreto masivo f'c=315 kg/cm² (4500 psi), clase de exposición F0 S2 P1 C0, tamaño máximo del agregado 19 mm (3/4"), consistencia blanda, con cierre de tapa circular y marco de fundición carga de rotura 125 kN, instalado en aceras, zonas peatonales o estacionamientos comunitarios.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</si>
  <si>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</si>
  <si>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</si>
  <si>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</si>
  <si>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</si>
  <si>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</si>
  <si>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</si>
  <si>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</si>
  <si>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mt10haf050HFi</t>
  </si>
  <si>
    <t xml:space="preserve">m³</t>
  </si>
  <si>
    <t xml:space="preserve">Concreto f'c=280 kg/cm² (4000 psi), clase de exposición F0 S1 P1 C1, tamaño máximo del agregado 19 mm (3/4"), consistencia blanda, premezclado, según ACI 318.</t>
  </si>
  <si>
    <t xml:space="preserve">mt07ame120ii</t>
  </si>
  <si>
    <t xml:space="preserve">m²</t>
  </si>
  <si>
    <t xml:space="preserve">Electromalla tipo 6x6 2/2 de acero Grado 70, con barras lisas separadas 15,24x15,24 cm de 6,65 mm de diámetro, según ASTM A 185 y ASTM A 497.</t>
  </si>
  <si>
    <t xml:space="preserve">mt11ras110gd</t>
  </si>
  <si>
    <t xml:space="preserve">Ud</t>
  </si>
  <si>
    <t xml:space="preserve">Pozo de visita, monobloque, de polietileno de alta densidad, de 800 mm de diámetro nominal y 3,5 m de altura nominal, con cono reductor de 600 mm de diámetro nominal en la boca, con los escalones instalados, base con superficie lisa, tres entradas con manguito de unión con junta elástica, una de 400 mm de diámetro, una de 250 mm de diámetro y una de 160 mm de diámetro y una salida de 400 mm de diámetro.</t>
  </si>
  <si>
    <t xml:space="preserve">mt10hmf050Ipe</t>
  </si>
  <si>
    <t xml:space="preserve">m³</t>
  </si>
  <si>
    <t xml:space="preserve">Concreto masivo f'c=310 kg/cm² (4500 psi), clase de exposición F0 S2 P1 C0, tamaño máximo del agregado 19 mm (3/4"), consistencia blanda, premezclado, según ACI 318.</t>
  </si>
  <si>
    <t xml:space="preserve">mt46tpr010a</t>
  </si>
  <si>
    <t xml:space="preserve">Ud</t>
  </si>
  <si>
    <t xml:space="preserve">Tapa circular y marco de fundición dúctil de 660 mm de diámetro exterior y 40 mm de altura, paso libre de 550 mm, para pozo, carga de rotura 125 kN. Tapa revestida con pintura bituminosa y marco sin cierre ni junta.</t>
  </si>
  <si>
    <t xml:space="preserve">Subtotal materiales:</t>
  </si>
  <si>
    <t xml:space="preserve">Equipo y herramienta</t>
  </si>
  <si>
    <t xml:space="preserve">mq04cag010a</t>
  </si>
  <si>
    <t xml:space="preserve">h</t>
  </si>
  <si>
    <t xml:space="preserve">Camión con grúa de hasta 6 t.</t>
  </si>
  <si>
    <t xml:space="preserve">Subtotal equipo y herramienta:</t>
  </si>
  <si>
    <t xml:space="preserve">Mano de obra</t>
  </si>
  <si>
    <t xml:space="preserve">mo041</t>
  </si>
  <si>
    <t xml:space="preserve">h</t>
  </si>
  <si>
    <t xml:space="preserve">Albañil de obra civil.</t>
  </si>
  <si>
    <t xml:space="preserve">mo087</t>
  </si>
  <si>
    <t xml:space="preserve">h</t>
  </si>
  <si>
    <t xml:space="preserve">Ayudante de albañil de obra civil.</t>
  </si>
  <si>
    <t xml:space="preserve">Subtotal mano de obra:</t>
  </si>
  <si>
    <t xml:space="preserve">Herramienta menor</t>
  </si>
  <si>
    <t xml:space="preserve">%</t>
  </si>
  <si>
    <t xml:space="preserve">Herramienta menor</t>
  </si>
  <si>
    <t xml:space="preserve">Coste de mantenimiento decenal: 949,30Q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</si>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</sst>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14" customWidth="1"/>
    <col min="4" max="4" width="64.43" customWidth="1"/>
    <col min="5" max="5" width="13.60" customWidth="1"/>
    <col min="6" max="6" width="16.49"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0.398</v>
      </c>
      <c r="F10" s="12">
        <v>1456.19</v>
      </c>
      <c r="G10" s="12">
        <f ca="1">ROUND(INDIRECT(ADDRESS(ROW()+(0), COLUMN()+(-2), 1))*INDIRECT(ADDRESS(ROW()+(0), COLUMN()+(-1), 1)), 2)</f>
        <v>579.56</v>
      </c>
    </row>
    <row r="11" spans="1:7" ht="24.00" thickBot="1" customHeight="1">
      <c r="A11" s="1" t="s">
        <v>15</v>
      </c>
      <c r="B11" s="1"/>
      <c r="C11" s="10" t="s">
        <v>16</v>
      </c>
      <c r="D11" s="1" t="s">
        <v>17</v>
      </c>
      <c r="E11" s="11">
        <v>1.327</v>
      </c>
      <c r="F11" s="12">
        <v>25.54</v>
      </c>
      <c r="G11" s="12">
        <f ca="1">ROUND(INDIRECT(ADDRESS(ROW()+(0), COLUMN()+(-2), 1))*INDIRECT(ADDRESS(ROW()+(0), COLUMN()+(-1), 1)), 2)</f>
        <v>33.89</v>
      </c>
    </row>
    <row r="12" spans="1:7" ht="66.00" thickBot="1" customHeight="1">
      <c r="A12" s="1" t="s">
        <v>18</v>
      </c>
      <c r="B12" s="1"/>
      <c r="C12" s="10" t="s">
        <v>19</v>
      </c>
      <c r="D12" s="1" t="s">
        <v>20</v>
      </c>
      <c r="E12" s="11">
        <v>1</v>
      </c>
      <c r="F12" s="12">
        <v>16638.3</v>
      </c>
      <c r="G12" s="12">
        <f ca="1">ROUND(INDIRECT(ADDRESS(ROW()+(0), COLUMN()+(-2), 1))*INDIRECT(ADDRESS(ROW()+(0), COLUMN()+(-1), 1)), 2)</f>
        <v>16638.3</v>
      </c>
    </row>
    <row r="13" spans="1:7" ht="34.50" thickBot="1" customHeight="1">
      <c r="A13" s="1" t="s">
        <v>21</v>
      </c>
      <c r="B13" s="1"/>
      <c r="C13" s="10" t="s">
        <v>22</v>
      </c>
      <c r="D13" s="1" t="s">
        <v>23</v>
      </c>
      <c r="E13" s="11">
        <v>0.349</v>
      </c>
      <c r="F13" s="12">
        <v>1517.03</v>
      </c>
      <c r="G13" s="12">
        <f ca="1">ROUND(INDIRECT(ADDRESS(ROW()+(0), COLUMN()+(-2), 1))*INDIRECT(ADDRESS(ROW()+(0), COLUMN()+(-1), 1)), 2)</f>
        <v>529.44</v>
      </c>
    </row>
    <row r="14" spans="1:7" ht="34.50" thickBot="1" customHeight="1">
      <c r="A14" s="1" t="s">
        <v>24</v>
      </c>
      <c r="B14" s="1"/>
      <c r="C14" s="10" t="s">
        <v>25</v>
      </c>
      <c r="D14" s="1" t="s">
        <v>26</v>
      </c>
      <c r="E14" s="13">
        <v>1</v>
      </c>
      <c r="F14" s="14">
        <v>543.73</v>
      </c>
      <c r="G14" s="14">
        <f ca="1">ROUND(INDIRECT(ADDRESS(ROW()+(0), COLUMN()+(-2), 1))*INDIRECT(ADDRESS(ROW()+(0), COLUMN()+(-1), 1)), 2)</f>
        <v>543.73</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18324.9</v>
      </c>
    </row>
    <row r="16" spans="1:7" ht="13.50" thickBot="1" customHeight="1">
      <c r="A16" s="15">
        <v>2</v>
      </c>
      <c r="B16" s="15"/>
      <c r="C16" s="15"/>
      <c r="D16" s="18" t="s">
        <v>28</v>
      </c>
      <c r="E16" s="18"/>
      <c r="F16" s="15"/>
      <c r="G16" s="15"/>
    </row>
    <row r="17" spans="1:7" ht="13.50" thickBot="1" customHeight="1">
      <c r="A17" s="1" t="s">
        <v>29</v>
      </c>
      <c r="B17" s="1"/>
      <c r="C17" s="10" t="s">
        <v>30</v>
      </c>
      <c r="D17" s="1" t="s">
        <v>31</v>
      </c>
      <c r="E17" s="13">
        <v>0.282</v>
      </c>
      <c r="F17" s="14">
        <v>399.94</v>
      </c>
      <c r="G17" s="14">
        <f ca="1">ROUND(INDIRECT(ADDRESS(ROW()+(0), COLUMN()+(-2), 1))*INDIRECT(ADDRESS(ROW()+(0), COLUMN()+(-1), 1)), 2)</f>
        <v>112.78</v>
      </c>
    </row>
    <row r="18" spans="1:7" ht="13.50" thickBot="1" customHeight="1">
      <c r="A18" s="15"/>
      <c r="B18" s="15"/>
      <c r="C18" s="15"/>
      <c r="D18" s="15"/>
      <c r="E18" s="9" t="s">
        <v>32</v>
      </c>
      <c r="F18" s="9"/>
      <c r="G18" s="17">
        <f ca="1">ROUND(SUM(INDIRECT(ADDRESS(ROW()+(-1), COLUMN()+(0), 1))), 2)</f>
        <v>112.78</v>
      </c>
    </row>
    <row r="19" spans="1:7" ht="13.50" thickBot="1" customHeight="1">
      <c r="A19" s="15">
        <v>3</v>
      </c>
      <c r="B19" s="15"/>
      <c r="C19" s="15"/>
      <c r="D19" s="18" t="s">
        <v>33</v>
      </c>
      <c r="E19" s="18"/>
      <c r="F19" s="15"/>
      <c r="G19" s="15"/>
    </row>
    <row r="20" spans="1:7" ht="13.50" thickBot="1" customHeight="1">
      <c r="A20" s="1" t="s">
        <v>34</v>
      </c>
      <c r="B20" s="1"/>
      <c r="C20" s="10" t="s">
        <v>35</v>
      </c>
      <c r="D20" s="1" t="s">
        <v>36</v>
      </c>
      <c r="E20" s="11">
        <v>2.17</v>
      </c>
      <c r="F20" s="12">
        <v>59.07</v>
      </c>
      <c r="G20" s="12">
        <f ca="1">ROUND(INDIRECT(ADDRESS(ROW()+(0), COLUMN()+(-2), 1))*INDIRECT(ADDRESS(ROW()+(0), COLUMN()+(-1), 1)), 2)</f>
        <v>128.18</v>
      </c>
    </row>
    <row r="21" spans="1:7" ht="13.50" thickBot="1" customHeight="1">
      <c r="A21" s="1" t="s">
        <v>37</v>
      </c>
      <c r="B21" s="1"/>
      <c r="C21" s="10" t="s">
        <v>38</v>
      </c>
      <c r="D21" s="1" t="s">
        <v>39</v>
      </c>
      <c r="E21" s="13">
        <v>1.085</v>
      </c>
      <c r="F21" s="14">
        <v>44.16</v>
      </c>
      <c r="G21" s="14">
        <f ca="1">ROUND(INDIRECT(ADDRESS(ROW()+(0), COLUMN()+(-2), 1))*INDIRECT(ADDRESS(ROW()+(0), COLUMN()+(-1), 1)), 2)</f>
        <v>47.91</v>
      </c>
    </row>
    <row r="22" spans="1:7" ht="13.50" thickBot="1" customHeight="1">
      <c r="A22" s="15"/>
      <c r="B22" s="15"/>
      <c r="C22" s="15"/>
      <c r="D22" s="15"/>
      <c r="E22" s="9" t="s">
        <v>40</v>
      </c>
      <c r="F22" s="9"/>
      <c r="G22" s="17">
        <f ca="1">ROUND(SUM(INDIRECT(ADDRESS(ROW()+(-1), COLUMN()+(0), 1)),INDIRECT(ADDRESS(ROW()+(-2), COLUMN()+(0), 1))), 2)</f>
        <v>176.09</v>
      </c>
    </row>
    <row r="23" spans="1:7" ht="13.50" thickBot="1" customHeight="1">
      <c r="A23" s="15">
        <v>4</v>
      </c>
      <c r="B23" s="15"/>
      <c r="C23" s="15"/>
      <c r="D23" s="18" t="s">
        <v>41</v>
      </c>
      <c r="E23" s="18"/>
      <c r="F23" s="15"/>
      <c r="G23" s="15"/>
    </row>
    <row r="24" spans="1:7" ht="13.50" thickBot="1" customHeight="1">
      <c r="A24" s="19"/>
      <c r="B24" s="19"/>
      <c r="C24" s="20" t="s">
        <v>42</v>
      </c>
      <c r="D24" s="19" t="s">
        <v>43</v>
      </c>
      <c r="E24" s="13">
        <v>2</v>
      </c>
      <c r="F24" s="14">
        <f ca="1">ROUND(SUM(INDIRECT(ADDRESS(ROW()+(-2), COLUMN()+(1), 1)),INDIRECT(ADDRESS(ROW()+(-6), COLUMN()+(1), 1)),INDIRECT(ADDRESS(ROW()+(-9), COLUMN()+(1), 1))), 2)</f>
        <v>18613.8</v>
      </c>
      <c r="G24" s="14">
        <f ca="1">ROUND(INDIRECT(ADDRESS(ROW()+(0), COLUMN()+(-2), 1))*INDIRECT(ADDRESS(ROW()+(0), COLUMN()+(-1), 1))/100, 2)</f>
        <v>372.28</v>
      </c>
    </row>
    <row r="25" spans="1:7" ht="13.50" thickBot="1" customHeight="1">
      <c r="A25" s="21" t="s">
        <v>44</v>
      </c>
      <c r="B25" s="21"/>
      <c r="C25" s="22"/>
      <c r="D25" s="23"/>
      <c r="E25" s="24" t="s">
        <v>45</v>
      </c>
      <c r="F25" s="25"/>
      <c r="G25" s="26">
        <f ca="1">ROUND(SUM(INDIRECT(ADDRESS(ROW()+(-1), COLUMN()+(0), 1)),INDIRECT(ADDRESS(ROW()+(-3), COLUMN()+(0), 1)),INDIRECT(ADDRESS(ROW()+(-7), COLUMN()+(0), 1)),INDIRECT(ADDRESS(ROW()+(-10), COLUMN()+(0), 1))), 2)</f>
        <v>18986</v>
      </c>
    </row>
  </sheetData>
  <mergeCells count="29">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