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<sst xmlns="http://schemas.openxmlformats.org/spreadsheetml/2006/main" count="42" uniqueCount="42">
  <si>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</si>
  <si>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0GE030</t>
  </si>
  <si>
    <t xml:space="preserve">m³</t>
  </si>
  <si>
    <t xml:space="preserve">Cala arqueológica.</t>
  </si>
  <si>
    <r>
      <rPr>
        <sz val="8.25"/>
        <color rgb="FF000000"/>
        <rFont val="Arial"/>
        <family val="2"/>
      </rPr>
      <t xml:space="preserve">Cala arqueológica de 1x1x1 m, en el terreno, donde existen yacimientos arqueológicos catalogados, con un grado de complejidad medio, con medios mecánicos, mediante la excavación por niveles naturales o artificiales según método arqueológico.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</si>
  <si>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</si>
  <si>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</si>
  <si>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</si>
  <si>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</si>
  <si>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</si>
  <si>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</si>
  <si>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</si>
  <si>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mt51arq010</t>
  </si>
  <si>
    <t xml:space="preserve">Ud</t>
  </si>
  <si>
    <t xml:space="preserve">Material fungible para trabajos de arqueología.</t>
  </si>
  <si>
    <t xml:space="preserve">mt51arq020</t>
  </si>
  <si>
    <t xml:space="preserve">Ud</t>
  </si>
  <si>
    <t xml:space="preserve">Material y utillaje para trabajos de arqueología.</t>
  </si>
  <si>
    <t xml:space="preserve">Subtotal materiales:</t>
  </si>
  <si>
    <t xml:space="preserve">Equipo y herramienta</t>
  </si>
  <si>
    <t xml:space="preserve">mq01exn010k</t>
  </si>
  <si>
    <t xml:space="preserve">h</t>
  </si>
  <si>
    <t xml:space="preserve">Miniretroexcavadora sobre neumáticos, de 43,8 kW.</t>
  </si>
  <si>
    <t xml:space="preserve">Subtotal equipo y herramienta:</t>
  </si>
  <si>
    <t xml:space="preserve">Mano de obra</t>
  </si>
  <si>
    <t xml:space="preserve">mo000</t>
  </si>
  <si>
    <t xml:space="preserve">h</t>
  </si>
  <si>
    <t xml:space="preserve">arqueólogo.</t>
  </si>
  <si>
    <t xml:space="preserve">mo057</t>
  </si>
  <si>
    <t xml:space="preserve">h</t>
  </si>
  <si>
    <t xml:space="preserve">Ayudante de arqueólogo.</t>
  </si>
  <si>
    <t xml:space="preserve">mo112</t>
  </si>
  <si>
    <t xml:space="preserve">h</t>
  </si>
  <si>
    <t xml:space="preserve">Peón albañil capacitado.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</si>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</sst>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72" customWidth="1"/>
    <col min="4" max="4" width="11.73" customWidth="1"/>
    <col min="5" max="5" width="48.11" customWidth="1"/>
    <col min="6" max="6" width="17.51" customWidth="1"/>
    <col min="7" max="7" width="20.40" customWidth="1"/>
    <col min="8" max="8" width="13.9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0.017</v>
      </c>
      <c r="G10" s="12">
        <v>7631.25</v>
      </c>
      <c r="H10" s="12">
        <f ca="1">ROUND(INDIRECT(ADDRESS(ROW()+(0), COLUMN()+(-2), 1))*INDIRECT(ADDRESS(ROW()+(0), COLUMN()+(-1), 1)), 2)</f>
        <v>129.73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0.008</v>
      </c>
      <c r="G11" s="14">
        <v>10969.9</v>
      </c>
      <c r="H11" s="14">
        <f ca="1">ROUND(INDIRECT(ADDRESS(ROW()+(0), COLUMN()+(-2), 1))*INDIRECT(ADDRESS(ROW()+(0), COLUMN()+(-1), 1)), 2)</f>
        <v>87.76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217.49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1.507</v>
      </c>
      <c r="G14" s="14">
        <v>384.17</v>
      </c>
      <c r="H14" s="14">
        <f ca="1">ROUND(INDIRECT(ADDRESS(ROW()+(0), COLUMN()+(-2), 1))*INDIRECT(ADDRESS(ROW()+(0), COLUMN()+(-1), 1)), 2)</f>
        <v>578.94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578.94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"/>
      <c r="D17" s="10" t="s">
        <v>26</v>
      </c>
      <c r="E17" s="1" t="s">
        <v>27</v>
      </c>
      <c r="F17" s="11">
        <v>1.682</v>
      </c>
      <c r="G17" s="12">
        <v>85.95</v>
      </c>
      <c r="H17" s="12">
        <f ca="1">ROUND(INDIRECT(ADDRESS(ROW()+(0), COLUMN()+(-2), 1))*INDIRECT(ADDRESS(ROW()+(0), COLUMN()+(-1), 1)), 2)</f>
        <v>144.57</v>
      </c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1.682</v>
      </c>
      <c r="G18" s="12">
        <v>55.8</v>
      </c>
      <c r="H18" s="12">
        <f ca="1">ROUND(INDIRECT(ADDRESS(ROW()+(0), COLUMN()+(-2), 1))*INDIRECT(ADDRESS(ROW()+(0), COLUMN()+(-1), 1)), 2)</f>
        <v>93.86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1">
        <v>1.682</v>
      </c>
      <c r="G19" s="12">
        <v>43.24</v>
      </c>
      <c r="H19" s="12">
        <f ca="1">ROUND(INDIRECT(ADDRESS(ROW()+(0), COLUMN()+(-2), 1))*INDIRECT(ADDRESS(ROW()+(0), COLUMN()+(-1), 1)), 2)</f>
        <v>72.73</v>
      </c>
    </row>
    <row r="20" spans="1:8" ht="13.50" thickBot="1" customHeight="1">
      <c r="A20" s="1" t="s">
        <v>34</v>
      </c>
      <c r="B20" s="1"/>
      <c r="C20" s="1"/>
      <c r="D20" s="10" t="s">
        <v>35</v>
      </c>
      <c r="E20" s="1" t="s">
        <v>36</v>
      </c>
      <c r="F20" s="13">
        <v>1.682</v>
      </c>
      <c r="G20" s="14">
        <v>42.54</v>
      </c>
      <c r="H20" s="14">
        <f ca="1">ROUND(INDIRECT(ADDRESS(ROW()+(0), COLUMN()+(-2), 1))*INDIRECT(ADDRESS(ROW()+(0), COLUMN()+(-1), 1)), 2)</f>
        <v>71.55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1)),INDIRECT(ADDRESS(ROW()+(-3), COLUMN()+(0), 1)),INDIRECT(ADDRESS(ROW()+(-4), COLUMN()+(0), 1))), 2)</f>
        <v>382.71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39</v>
      </c>
      <c r="E23" s="19" t="s">
        <v>40</v>
      </c>
      <c r="F23" s="13">
        <v>2</v>
      </c>
      <c r="G23" s="14">
        <f ca="1">ROUND(SUM(INDIRECT(ADDRESS(ROW()+(-2), COLUMN()+(1), 1)),INDIRECT(ADDRESS(ROW()+(-8), COLUMN()+(1), 1)),INDIRECT(ADDRESS(ROW()+(-11), COLUMN()+(1), 1))), 2)</f>
        <v>1179.14</v>
      </c>
      <c r="H23" s="14">
        <f ca="1">ROUND(INDIRECT(ADDRESS(ROW()+(0), COLUMN()+(-2), 1))*INDIRECT(ADDRESS(ROW()+(0), COLUMN()+(-1), 1))/100, 2)</f>
        <v>23.58</v>
      </c>
    </row>
    <row r="24" spans="1:8" ht="13.50" thickBot="1" customHeight="1">
      <c r="A24" s="8"/>
      <c r="B24" s="8"/>
      <c r="C24" s="8"/>
      <c r="D24" s="8"/>
      <c r="E24" s="8"/>
      <c r="F24" s="21" t="s">
        <v>41</v>
      </c>
      <c r="G24" s="21"/>
      <c r="H24" s="22">
        <f ca="1">ROUND(SUM(INDIRECT(ADDRESS(ROW()+(-1), COLUMN()+(0), 1)),INDIRECT(ADDRESS(ROW()+(-3), COLUMN()+(0), 1)),INDIRECT(ADDRESS(ROW()+(-9), COLUMN()+(0), 1)),INDIRECT(ADDRESS(ROW()+(-12), COLUMN()+(0), 1))), 2)</f>
        <v>1202.72</v>
      </c>
    </row>
  </sheetData>
  <mergeCells count="28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C18"/>
    <mergeCell ref="A19:C19"/>
    <mergeCell ref="A20:C20"/>
    <mergeCell ref="A21:C21"/>
    <mergeCell ref="F21:G21"/>
    <mergeCell ref="A22:C22"/>
    <mergeCell ref="E22:F22"/>
    <mergeCell ref="A23:C23"/>
    <mergeCell ref="A24:C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