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<sst xmlns="http://schemas.openxmlformats.org/spreadsheetml/2006/main" count="58" uniqueCount="58">
  <si>
    <t xml:space="preserve"/>
  </si>
  <si>
    <t xml:space="preserve">UAP011</t>
  </si>
  <si>
    <t xml:space="preserve">Ud</t>
  </si>
  <si>
    <t xml:space="preserve">Pozo de visita prefabricado de concreto masivo.</t>
  </si>
  <si>
    <r>
      <rPr>
        <sz val="8.25"/>
        <color rgb="FF000000"/>
        <rFont val="Arial"/>
        <family val="2"/>
      </rPr>
      <t xml:space="preserve">Pozo de visita, de 1,00 m de diámetro interior y de 3,6 m de altura útil interior, de elementos prefabricados de concreto masivo, sobre solera de 25 cm de espesor de concreto reforzado f'c=280 kg/cm² (4000 psi), clase de exposición F0 S1 P1 C1, tamaño máximo del agregado 19 mm (3/4"), consistencia blanda ligeramente armada con electromalla, con cierre de tapa circular con bloqueo y marco de fundición carga de rotura 400 kN, instalado en calzadas de calles, incluyendo las peatonales, o zonas de estacionamiento para todo tipo de vehículos.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</si>
  <si>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</si>
  <si>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</si>
  <si>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</si>
  <si>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</si>
  <si>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</si>
  <si>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</si>
  <si>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</si>
  <si>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mt10haf050HFi</t>
  </si>
  <si>
    <t xml:space="preserve">m³</t>
  </si>
  <si>
    <t xml:space="preserve">Concreto f'c=280 kg/cm² (4000 psi), clase de exposición F0 S1 P1 C1, tamaño máximo del agregado 19 mm (3/4"), consistencia blanda, premezclado, según ACI 318.</t>
  </si>
  <si>
    <t xml:space="preserve">mt07ame120ii</t>
  </si>
  <si>
    <t xml:space="preserve">m²</t>
  </si>
  <si>
    <t xml:space="preserve">Electromalla tipo 6x6 2/2 de acero Grado 70, con barras lisas separadas 15,24x15,24 cm de 6,65 mm de diámetro, según ASTM A 185 y ASTM A 497.</t>
  </si>
  <si>
    <t xml:space="preserve">mt10hmf050Ipe</t>
  </si>
  <si>
    <t xml:space="preserve">m³</t>
  </si>
  <si>
    <t xml:space="preserve">Concreto masivo f'c=310 kg/cm² (4500 psi), clase de exposición F0 S2 P1 C0, tamaño máximo del agregado 19 mm (3/4"), consistencia blanda, premezclado, según ACI 318.</t>
  </si>
  <si>
    <t xml:space="preserve">mt46phm005b</t>
  </si>
  <si>
    <t xml:space="preserve">Ud</t>
  </si>
  <si>
    <t xml:space="preserve">Base prefabricada de concreto masivo, de 125x125x100 cm, con dos orificios de 40 cm de diámetro para conexión de colectores, de 100 cm de diámetro interior, con unión rígida machihembrada con junta de goma, resistencia a compresión mayor de 250 kg/cm² para formación de pozo de visita.</t>
  </si>
  <si>
    <t xml:space="preserve">mt46phm011b</t>
  </si>
  <si>
    <t xml:space="preserve">Ud</t>
  </si>
  <si>
    <t xml:space="preserve">Anillo prefabricado de concreto masivo, para pozo, con unión rígida machihembrada con junta de goma, de 100 cm de diámetro interior y 100 cm de altura, resistencia a compresión mayor de 250 kg/cm².</t>
  </si>
  <si>
    <t xml:space="preserve">mt46phm020b</t>
  </si>
  <si>
    <t xml:space="preserve">Ud</t>
  </si>
  <si>
    <t xml:space="preserve">Cono asimétrico prefabricado de concreto masivo, con unión rígida machihembrada con junta de goma, de 100 a 60 cm de diámetro interior y 60 cm de altura, resistencia a compresión mayor de 250 kg/cm², para formación de pozo de visita.</t>
  </si>
  <si>
    <t xml:space="preserve">mt46thb110b</t>
  </si>
  <si>
    <t xml:space="preserve">kg</t>
  </si>
  <si>
    <t xml:space="preserve">Lubricante para unión con junta elástica, en pozos de visita prefabricados.</t>
  </si>
  <si>
    <t xml:space="preserve">mt46tpr010q</t>
  </si>
  <si>
    <t xml:space="preserve">Ud</t>
  </si>
  <si>
    <t xml:space="preserve">Tapa circular con bloqueo mediante tres pestañas y marco de fundición dúctil de 850 mm de diámetro exterior y 100 mm de altura, paso libre de 600 mm, para pozo, carga de rotura 400 kN. Tapa revestida con pintura bituminosa y marco provisto de junta de insonorización de polietileno y dispositivo antirrobo.</t>
  </si>
  <si>
    <t xml:space="preserve">mt46phm050</t>
  </si>
  <si>
    <t xml:space="preserve">Ud</t>
  </si>
  <si>
    <t xml:space="preserve">Escalón de polipropileno conformado en U, para pozo, de 330x160 mm, sección transversal de D=25 mm.</t>
  </si>
  <si>
    <t xml:space="preserve">Subtotal materiales:</t>
  </si>
  <si>
    <t xml:space="preserve">Equipo y herramienta</t>
  </si>
  <si>
    <t xml:space="preserve">mq04cag010a</t>
  </si>
  <si>
    <t xml:space="preserve">h</t>
  </si>
  <si>
    <t xml:space="preserve">Camión con grúa de hasta 6 t.</t>
  </si>
  <si>
    <t xml:space="preserve">Subtotal equipo y herramienta:</t>
  </si>
  <si>
    <t xml:space="preserve">Mano de obra</t>
  </si>
  <si>
    <t xml:space="preserve">mo041</t>
  </si>
  <si>
    <t xml:space="preserve">h</t>
  </si>
  <si>
    <t xml:space="preserve">Albañil de obra civil.</t>
  </si>
  <si>
    <t xml:space="preserve">mo087</t>
  </si>
  <si>
    <t xml:space="preserve">h</t>
  </si>
  <si>
    <t xml:space="preserve">Ayudante de albañil de obra civil.</t>
  </si>
  <si>
    <t xml:space="preserve">Subtotal mano de obra:</t>
  </si>
  <si>
    <t xml:space="preserve">Herramienta menor</t>
  </si>
  <si>
    <t xml:space="preserve">%</t>
  </si>
  <si>
    <t xml:space="preserve">Herramienta menor</t>
  </si>
  <si>
    <t xml:space="preserve">Coste de mantenimiento decenal: 372,84Q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</si>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</sst>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65.45" customWidth="1"/>
    <col min="5" max="5" width="14.28" customWidth="1"/>
    <col min="6" max="6" width="15.81"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0.675</v>
      </c>
      <c r="F10" s="12">
        <v>1456.19</v>
      </c>
      <c r="G10" s="12">
        <f ca="1">ROUND(INDIRECT(ADDRESS(ROW()+(0), COLUMN()+(-2), 1))*INDIRECT(ADDRESS(ROW()+(0), COLUMN()+(-1), 1)), 2)</f>
        <v>982.93</v>
      </c>
    </row>
    <row r="11" spans="1:7" ht="24.00" thickBot="1" customHeight="1">
      <c r="A11" s="1" t="s">
        <v>15</v>
      </c>
      <c r="B11" s="1"/>
      <c r="C11" s="10" t="s">
        <v>16</v>
      </c>
      <c r="D11" s="1" t="s">
        <v>17</v>
      </c>
      <c r="E11" s="11">
        <v>2.25</v>
      </c>
      <c r="F11" s="12">
        <v>25.54</v>
      </c>
      <c r="G11" s="12">
        <f ca="1">ROUND(INDIRECT(ADDRESS(ROW()+(0), COLUMN()+(-2), 1))*INDIRECT(ADDRESS(ROW()+(0), COLUMN()+(-1), 1)), 2)</f>
        <v>57.47</v>
      </c>
    </row>
    <row r="12" spans="1:7" ht="34.50" thickBot="1" customHeight="1">
      <c r="A12" s="1" t="s">
        <v>18</v>
      </c>
      <c r="B12" s="1"/>
      <c r="C12" s="10" t="s">
        <v>19</v>
      </c>
      <c r="D12" s="1" t="s">
        <v>20</v>
      </c>
      <c r="E12" s="11">
        <v>0.495</v>
      </c>
      <c r="F12" s="12">
        <v>1517.03</v>
      </c>
      <c r="G12" s="12">
        <f ca="1">ROUND(INDIRECT(ADDRESS(ROW()+(0), COLUMN()+(-2), 1))*INDIRECT(ADDRESS(ROW()+(0), COLUMN()+(-1), 1)), 2)</f>
        <v>750.93</v>
      </c>
    </row>
    <row r="13" spans="1:7" ht="55.50" thickBot="1" customHeight="1">
      <c r="A13" s="1" t="s">
        <v>21</v>
      </c>
      <c r="B13" s="1"/>
      <c r="C13" s="10" t="s">
        <v>22</v>
      </c>
      <c r="D13" s="1" t="s">
        <v>23</v>
      </c>
      <c r="E13" s="11">
        <v>1</v>
      </c>
      <c r="F13" s="12">
        <v>1669.34</v>
      </c>
      <c r="G13" s="12">
        <f ca="1">ROUND(INDIRECT(ADDRESS(ROW()+(0), COLUMN()+(-2), 1))*INDIRECT(ADDRESS(ROW()+(0), COLUMN()+(-1), 1)), 2)</f>
        <v>1669.34</v>
      </c>
    </row>
    <row r="14" spans="1:7" ht="34.50" thickBot="1" customHeight="1">
      <c r="A14" s="1" t="s">
        <v>24</v>
      </c>
      <c r="B14" s="1"/>
      <c r="C14" s="10" t="s">
        <v>25</v>
      </c>
      <c r="D14" s="1" t="s">
        <v>26</v>
      </c>
      <c r="E14" s="11">
        <v>2</v>
      </c>
      <c r="F14" s="12">
        <v>537.05</v>
      </c>
      <c r="G14" s="12">
        <f ca="1">ROUND(INDIRECT(ADDRESS(ROW()+(0), COLUMN()+(-2), 1))*INDIRECT(ADDRESS(ROW()+(0), COLUMN()+(-1), 1)), 2)</f>
        <v>1074.1</v>
      </c>
    </row>
    <row r="15" spans="1:7" ht="45.00" thickBot="1" customHeight="1">
      <c r="A15" s="1" t="s">
        <v>27</v>
      </c>
      <c r="B15" s="1"/>
      <c r="C15" s="10" t="s">
        <v>28</v>
      </c>
      <c r="D15" s="1" t="s">
        <v>29</v>
      </c>
      <c r="E15" s="11">
        <v>1</v>
      </c>
      <c r="F15" s="12">
        <v>533.42</v>
      </c>
      <c r="G15" s="12">
        <f ca="1">ROUND(INDIRECT(ADDRESS(ROW()+(0), COLUMN()+(-2), 1))*INDIRECT(ADDRESS(ROW()+(0), COLUMN()+(-1), 1)), 2)</f>
        <v>533.42</v>
      </c>
    </row>
    <row r="16" spans="1:7" ht="13.50" thickBot="1" customHeight="1">
      <c r="A16" s="1" t="s">
        <v>30</v>
      </c>
      <c r="B16" s="1"/>
      <c r="C16" s="10" t="s">
        <v>31</v>
      </c>
      <c r="D16" s="1" t="s">
        <v>32</v>
      </c>
      <c r="E16" s="11">
        <v>0.009</v>
      </c>
      <c r="F16" s="12">
        <v>26.83</v>
      </c>
      <c r="G16" s="12">
        <f ca="1">ROUND(INDIRECT(ADDRESS(ROW()+(0), COLUMN()+(-2), 1))*INDIRECT(ADDRESS(ROW()+(0), COLUMN()+(-1), 1)), 2)</f>
        <v>0.24</v>
      </c>
    </row>
    <row r="17" spans="1:7" ht="55.50" thickBot="1" customHeight="1">
      <c r="A17" s="1" t="s">
        <v>33</v>
      </c>
      <c r="B17" s="1"/>
      <c r="C17" s="10" t="s">
        <v>34</v>
      </c>
      <c r="D17" s="1" t="s">
        <v>35</v>
      </c>
      <c r="E17" s="11">
        <v>1</v>
      </c>
      <c r="F17" s="12">
        <v>1096.99</v>
      </c>
      <c r="G17" s="12">
        <f ca="1">ROUND(INDIRECT(ADDRESS(ROW()+(0), COLUMN()+(-2), 1))*INDIRECT(ADDRESS(ROW()+(0), COLUMN()+(-1), 1)), 2)</f>
        <v>1096.99</v>
      </c>
    </row>
    <row r="18" spans="1:7" ht="24.00" thickBot="1" customHeight="1">
      <c r="A18" s="1" t="s">
        <v>36</v>
      </c>
      <c r="B18" s="1"/>
      <c r="C18" s="10" t="s">
        <v>37</v>
      </c>
      <c r="D18" s="1" t="s">
        <v>38</v>
      </c>
      <c r="E18" s="13">
        <v>10</v>
      </c>
      <c r="F18" s="14">
        <v>44.36</v>
      </c>
      <c r="G18" s="14">
        <f ca="1">ROUND(INDIRECT(ADDRESS(ROW()+(0), COLUMN()+(-2), 1))*INDIRECT(ADDRESS(ROW()+(0), COLUMN()+(-1), 1)), 2)</f>
        <v>443.6</v>
      </c>
    </row>
    <row r="19" spans="1:7" ht="13.50" thickBot="1" customHeight="1">
      <c r="A19" s="15"/>
      <c r="B19" s="15"/>
      <c r="C19" s="15"/>
      <c r="D19" s="15"/>
      <c r="E19" s="9" t="s">
        <v>39</v>
      </c>
      <c r="F19" s="9"/>
      <c r="G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6609.02</v>
      </c>
    </row>
    <row r="20" spans="1:7" ht="13.50" thickBot="1" customHeight="1">
      <c r="A20" s="15">
        <v>2</v>
      </c>
      <c r="B20" s="15"/>
      <c r="C20" s="15"/>
      <c r="D20" s="18" t="s">
        <v>40</v>
      </c>
      <c r="E20" s="18"/>
      <c r="F20" s="15"/>
      <c r="G20" s="15"/>
    </row>
    <row r="21" spans="1:7" ht="13.50" thickBot="1" customHeight="1">
      <c r="A21" s="1" t="s">
        <v>41</v>
      </c>
      <c r="B21" s="1"/>
      <c r="C21" s="10" t="s">
        <v>42</v>
      </c>
      <c r="D21" s="1" t="s">
        <v>43</v>
      </c>
      <c r="E21" s="13">
        <v>0.8</v>
      </c>
      <c r="F21" s="14">
        <v>399.94</v>
      </c>
      <c r="G21" s="14">
        <f ca="1">ROUND(INDIRECT(ADDRESS(ROW()+(0), COLUMN()+(-2), 1))*INDIRECT(ADDRESS(ROW()+(0), COLUMN()+(-1), 1)), 2)</f>
        <v>319.95</v>
      </c>
    </row>
    <row r="22" spans="1:7" ht="13.50" thickBot="1" customHeight="1">
      <c r="A22" s="15"/>
      <c r="B22" s="15"/>
      <c r="C22" s="15"/>
      <c r="D22" s="15"/>
      <c r="E22" s="9" t="s">
        <v>44</v>
      </c>
      <c r="F22" s="9"/>
      <c r="G22" s="17">
        <f ca="1">ROUND(SUM(INDIRECT(ADDRESS(ROW()+(-1), COLUMN()+(0), 1))), 2)</f>
        <v>319.95</v>
      </c>
    </row>
    <row r="23" spans="1:7" ht="13.50" thickBot="1" customHeight="1">
      <c r="A23" s="15">
        <v>3</v>
      </c>
      <c r="B23" s="15"/>
      <c r="C23" s="15"/>
      <c r="D23" s="18" t="s">
        <v>45</v>
      </c>
      <c r="E23" s="18"/>
      <c r="F23" s="15"/>
      <c r="G23" s="15"/>
    </row>
    <row r="24" spans="1:7" ht="13.50" thickBot="1" customHeight="1">
      <c r="A24" s="1" t="s">
        <v>46</v>
      </c>
      <c r="B24" s="1"/>
      <c r="C24" s="10" t="s">
        <v>47</v>
      </c>
      <c r="D24" s="1" t="s">
        <v>48</v>
      </c>
      <c r="E24" s="11">
        <v>4.702</v>
      </c>
      <c r="F24" s="12">
        <v>59.07</v>
      </c>
      <c r="G24" s="12">
        <f ca="1">ROUND(INDIRECT(ADDRESS(ROW()+(0), COLUMN()+(-2), 1))*INDIRECT(ADDRESS(ROW()+(0), COLUMN()+(-1), 1)), 2)</f>
        <v>277.75</v>
      </c>
    </row>
    <row r="25" spans="1:7" ht="13.50" thickBot="1" customHeight="1">
      <c r="A25" s="1" t="s">
        <v>49</v>
      </c>
      <c r="B25" s="1"/>
      <c r="C25" s="10" t="s">
        <v>50</v>
      </c>
      <c r="D25" s="1" t="s">
        <v>51</v>
      </c>
      <c r="E25" s="13">
        <v>2.351</v>
      </c>
      <c r="F25" s="14">
        <v>44.16</v>
      </c>
      <c r="G25" s="14">
        <f ca="1">ROUND(INDIRECT(ADDRESS(ROW()+(0), COLUMN()+(-2), 1))*INDIRECT(ADDRESS(ROW()+(0), COLUMN()+(-1), 1)), 2)</f>
        <v>103.82</v>
      </c>
    </row>
    <row r="26" spans="1:7" ht="13.50" thickBot="1" customHeight="1">
      <c r="A26" s="15"/>
      <c r="B26" s="15"/>
      <c r="C26" s="15"/>
      <c r="D26" s="15"/>
      <c r="E26" s="9" t="s">
        <v>52</v>
      </c>
      <c r="F26" s="9"/>
      <c r="G26" s="17">
        <f ca="1">ROUND(SUM(INDIRECT(ADDRESS(ROW()+(-1), COLUMN()+(0), 1)),INDIRECT(ADDRESS(ROW()+(-2), COLUMN()+(0), 1))), 2)</f>
        <v>381.57</v>
      </c>
    </row>
    <row r="27" spans="1:7" ht="13.50" thickBot="1" customHeight="1">
      <c r="A27" s="15">
        <v>4</v>
      </c>
      <c r="B27" s="15"/>
      <c r="C27" s="15"/>
      <c r="D27" s="18" t="s">
        <v>53</v>
      </c>
      <c r="E27" s="18"/>
      <c r="F27" s="15"/>
      <c r="G27" s="15"/>
    </row>
    <row r="28" spans="1:7" ht="13.50" thickBot="1" customHeight="1">
      <c r="A28" s="19"/>
      <c r="B28" s="19"/>
      <c r="C28" s="20" t="s">
        <v>54</v>
      </c>
      <c r="D28" s="19" t="s">
        <v>55</v>
      </c>
      <c r="E28" s="13">
        <v>2</v>
      </c>
      <c r="F28" s="14">
        <f ca="1">ROUND(SUM(INDIRECT(ADDRESS(ROW()+(-2), COLUMN()+(1), 1)),INDIRECT(ADDRESS(ROW()+(-6), COLUMN()+(1), 1)),INDIRECT(ADDRESS(ROW()+(-9), COLUMN()+(1), 1))), 2)</f>
        <v>7310.54</v>
      </c>
      <c r="G28" s="14">
        <f ca="1">ROUND(INDIRECT(ADDRESS(ROW()+(0), COLUMN()+(-2), 1))*INDIRECT(ADDRESS(ROW()+(0), COLUMN()+(-1), 1))/100, 2)</f>
        <v>146.21</v>
      </c>
    </row>
    <row r="29" spans="1:7" ht="13.50" thickBot="1" customHeight="1">
      <c r="A29" s="21" t="s">
        <v>56</v>
      </c>
      <c r="B29" s="21"/>
      <c r="C29" s="22"/>
      <c r="D29" s="23"/>
      <c r="E29" s="24" t="s">
        <v>57</v>
      </c>
      <c r="F29" s="25"/>
      <c r="G29" s="26">
        <f ca="1">ROUND(SUM(INDIRECT(ADDRESS(ROW()+(-1), COLUMN()+(0), 1)),INDIRECT(ADDRESS(ROW()+(-3), COLUMN()+(0), 1)),INDIRECT(ADDRESS(ROW()+(-7), COLUMN()+(0), 1)),INDIRECT(ADDRESS(ROW()+(-10), COLUMN()+(0), 1))), 2)</f>
        <v>7456.75</v>
      </c>
    </row>
  </sheetData>
  <mergeCells count="33">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E19:F19"/>
    <mergeCell ref="A20:B20"/>
    <mergeCell ref="D20:E20"/>
    <mergeCell ref="A21:B21"/>
    <mergeCell ref="A22:B22"/>
    <mergeCell ref="E22:F22"/>
    <mergeCell ref="A23:B23"/>
    <mergeCell ref="D23:E23"/>
    <mergeCell ref="A24:B24"/>
    <mergeCell ref="A25:B25"/>
    <mergeCell ref="A26:B26"/>
    <mergeCell ref="E26:F26"/>
    <mergeCell ref="A27:B27"/>
    <mergeCell ref="D27:E27"/>
    <mergeCell ref="A28:B28"/>
    <mergeCell ref="A29:D29"/>
    <mergeCell ref="E29:F29"/>
  </mergeCells>
  <pageMargins left="0.147638" right="0.147638" top="0.206693" bottom="0.206693" header="0.0" footer="0.0"/>
  <pageSetup paperSize="9" orientation="portrait"/>
  <rowBreaks count="0" manualBreakCount="0">
    </rowBreaks>
</worksheet>
</file>